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zbauhaus/Desktop/Brian/"/>
    </mc:Choice>
  </mc:AlternateContent>
  <xr:revisionPtr revIDLastSave="0" documentId="13_ncr:1_{7CED9988-49A0-DD42-A48B-ADECB801D3F5}" xr6:coauthVersionLast="47" xr6:coauthVersionMax="47" xr10:uidLastSave="{00000000-0000-0000-0000-000000000000}"/>
  <bookViews>
    <workbookView xWindow="38400" yWindow="500" windowWidth="31020" windowHeight="20000" xr2:uid="{00000000-000D-0000-FFFF-FFFF00000000}"/>
  </bookViews>
  <sheets>
    <sheet name="Vendor Scorec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M30" i="1" s="1"/>
  <c r="N30" i="1" s="1"/>
  <c r="L29" i="1"/>
  <c r="M29" i="1" s="1"/>
  <c r="N29" i="1" s="1"/>
  <c r="L28" i="1"/>
  <c r="L27" i="1"/>
  <c r="L26" i="1"/>
  <c r="M26" i="1" s="1"/>
  <c r="N26" i="1" s="1"/>
  <c r="D24" i="1"/>
  <c r="D23" i="1"/>
  <c r="D22" i="1"/>
  <c r="L24" i="1"/>
  <c r="L23" i="1"/>
  <c r="L22" i="1"/>
  <c r="D20" i="1"/>
  <c r="D19" i="1"/>
  <c r="D18" i="1"/>
  <c r="D6" i="1"/>
  <c r="D5" i="1"/>
  <c r="D4" i="1"/>
  <c r="M28" i="1" l="1"/>
  <c r="N28" i="1" s="1"/>
  <c r="M27" i="1"/>
  <c r="N27" i="1" s="1"/>
  <c r="M22" i="1"/>
  <c r="N22" i="1" s="1"/>
  <c r="M23" i="1"/>
  <c r="N23" i="1" s="1"/>
  <c r="M24" i="1"/>
  <c r="N24" i="1" s="1"/>
  <c r="L20" i="1"/>
  <c r="M20" i="1" s="1"/>
  <c r="L19" i="1"/>
  <c r="L18" i="1"/>
  <c r="L16" i="1"/>
  <c r="L15" i="1"/>
  <c r="M15" i="1" s="1"/>
  <c r="L14" i="1"/>
  <c r="L13" i="1"/>
  <c r="L11" i="1"/>
  <c r="L10" i="1"/>
  <c r="L9" i="1"/>
  <c r="L8" i="1"/>
  <c r="M8" i="1" s="1"/>
  <c r="L5" i="1"/>
  <c r="L6" i="1"/>
  <c r="L4" i="1"/>
  <c r="M4" i="1" s="1"/>
  <c r="K25" i="1" l="1"/>
  <c r="K21" i="1"/>
  <c r="M19" i="1"/>
  <c r="N19" i="1" s="1"/>
  <c r="M14" i="1"/>
  <c r="N14" i="1" s="1"/>
  <c r="M11" i="1"/>
  <c r="N11" i="1" s="1"/>
  <c r="M5" i="1"/>
  <c r="N5" i="1" s="1"/>
  <c r="M9" i="1"/>
  <c r="N9" i="1" s="1"/>
  <c r="M16" i="1"/>
  <c r="N16" i="1" s="1"/>
  <c r="M6" i="1"/>
  <c r="N6" i="1" s="1"/>
  <c r="M10" i="1"/>
  <c r="N10" i="1" s="1"/>
  <c r="M13" i="1"/>
  <c r="N13" i="1" s="1"/>
  <c r="M18" i="1"/>
  <c r="N18" i="1" s="1"/>
  <c r="N4" i="1"/>
  <c r="N8" i="1"/>
  <c r="N15" i="1"/>
  <c r="N20" i="1"/>
  <c r="K17" i="1" l="1"/>
  <c r="K12" i="1"/>
  <c r="K7" i="1"/>
  <c r="K3" i="1"/>
  <c r="K31" i="1" l="1"/>
</calcChain>
</file>

<file path=xl/sharedStrings.xml><?xml version="1.0" encoding="utf-8"?>
<sst xmlns="http://schemas.openxmlformats.org/spreadsheetml/2006/main" count="176" uniqueCount="144">
  <si>
    <t>Quality</t>
  </si>
  <si>
    <t>Explanation</t>
  </si>
  <si>
    <t>Scorecard Dimension</t>
  </si>
  <si>
    <t>A             100%</t>
  </si>
  <si>
    <t>B           75%</t>
  </si>
  <si>
    <t>C            50%</t>
  </si>
  <si>
    <t>D            25%</t>
  </si>
  <si>
    <t>F                0%</t>
  </si>
  <si>
    <t>Weight</t>
  </si>
  <si>
    <t>A</t>
  </si>
  <si>
    <t>Example Vendor Score</t>
  </si>
  <si>
    <t>Dimension Score</t>
  </si>
  <si>
    <t>Total</t>
  </si>
  <si>
    <t>Cost</t>
  </si>
  <si>
    <t>Price Competitiveness</t>
  </si>
  <si>
    <t xml:space="preserve">Payment Terms </t>
  </si>
  <si>
    <t>Identification of Savings Opportunities</t>
  </si>
  <si>
    <t>Ranking compared to competitors</t>
  </si>
  <si>
    <t xml:space="preserve">Supplier's payment terms (in days) </t>
  </si>
  <si>
    <t>Number of viable savings opportunities proactively identified by the supplier</t>
  </si>
  <si>
    <t>Consistently more expensive than competitors without benefit</t>
  </si>
  <si>
    <t>Expensive w/benefits</t>
  </si>
  <si>
    <t>Average price when compared to competitors</t>
  </si>
  <si>
    <t>Average w/ benefits</t>
  </si>
  <si>
    <t>Consistently a price leader vs competitors</t>
  </si>
  <si>
    <t>CAD</t>
  </si>
  <si>
    <t>3+</t>
  </si>
  <si>
    <t>Delivery and Support</t>
  </si>
  <si>
    <t xml:space="preserve">On-time Delivery </t>
  </si>
  <si>
    <t>Problem Resolution</t>
  </si>
  <si>
    <t>Order Accuracy</t>
  </si>
  <si>
    <t>Rush Orders</t>
  </si>
  <si>
    <t>Orders are delivered on time</t>
  </si>
  <si>
    <t>Percentage of complaints / problems identified by staff in the previous 3 months that the supplier effectively resolved</t>
  </si>
  <si>
    <t>Degree to which  supplier fills orders accurately</t>
  </si>
  <si>
    <t>Supplier is able to deliver orders outside of the normal lead time when necessary</t>
  </si>
  <si>
    <t>Greater than 21 days</t>
  </si>
  <si>
    <t>15-21 days</t>
  </si>
  <si>
    <t>11-14 days</t>
  </si>
  <si>
    <t>8-10 days</t>
  </si>
  <si>
    <t>Less than 7 days</t>
  </si>
  <si>
    <t>&lt;90%</t>
  </si>
  <si>
    <t>90-92%</t>
  </si>
  <si>
    <t>93-95%</t>
  </si>
  <si>
    <t>96-98%</t>
  </si>
  <si>
    <t>99-100%</t>
  </si>
  <si>
    <t>Flexibility and Ease of Doing Business</t>
  </si>
  <si>
    <t>Invoice Accuracy</t>
  </si>
  <si>
    <t>Account Management Quality</t>
  </si>
  <si>
    <t>Responsiveness</t>
  </si>
  <si>
    <t>Ease of Negotiations</t>
  </si>
  <si>
    <t>Degree to which invoices are accurate and error-free</t>
  </si>
  <si>
    <t>Degree to which supplier's account team has established a productive working relationship</t>
  </si>
  <si>
    <t>Supplier responds to inquiries in a timely manner</t>
  </si>
  <si>
    <t xml:space="preserve">Supplier protecting TIC during market price fluctuations.  </t>
  </si>
  <si>
    <t>Poor</t>
  </si>
  <si>
    <t>Fair</t>
  </si>
  <si>
    <t>Good</t>
  </si>
  <si>
    <t>Very Good</t>
  </si>
  <si>
    <t>Excellent</t>
  </si>
  <si>
    <t>Greater than 72 hours</t>
  </si>
  <si>
    <t>Less than 72 hours</t>
  </si>
  <si>
    <t>Less than 48 hours</t>
  </si>
  <si>
    <t>Less than 24 hours</t>
  </si>
  <si>
    <t>Less than 1 hour</t>
  </si>
  <si>
    <t>Force majeure</t>
  </si>
  <si>
    <t>Limits volume with/without change in price</t>
  </si>
  <si>
    <t>Honors volume commitments with increased pricing</t>
  </si>
  <si>
    <t>Honors pricing with volume commitments</t>
  </si>
  <si>
    <t>Honors pricing with allowance for volume growth</t>
  </si>
  <si>
    <t>Quality of Product</t>
  </si>
  <si>
    <t>Number of Rejects</t>
  </si>
  <si>
    <t>QA/QC Process</t>
  </si>
  <si>
    <t>Quality of product against requirements</t>
  </si>
  <si>
    <t>Number of rejects in the past 12 months</t>
  </si>
  <si>
    <t>Degree to which supplier's QA/QC process is rigorous and meets requirements</t>
  </si>
  <si>
    <t>&gt;1 Food Safety Failure</t>
  </si>
  <si>
    <t>Functional failure</t>
  </si>
  <si>
    <t>0 failure</t>
  </si>
  <si>
    <t>&gt;1 Destroyed or returned</t>
  </si>
  <si>
    <t>0 rejects</t>
  </si>
  <si>
    <t>Greatly below audit expectations</t>
  </si>
  <si>
    <t>No audit</t>
  </si>
  <si>
    <t>Greatly exceeds audit expectations</t>
  </si>
  <si>
    <t>Below audit expectations</t>
  </si>
  <si>
    <t>Above audit expectations</t>
  </si>
  <si>
    <t>Partnership</t>
  </si>
  <si>
    <t>Continuous Improvement</t>
  </si>
  <si>
    <t>New Product Development and Communication</t>
  </si>
  <si>
    <t xml:space="preserve">Total Cost of Ownership </t>
  </si>
  <si>
    <t>Degree to which supplier  follows up on action items for improvement coming out of the supplier review meeting</t>
  </si>
  <si>
    <t>Degree to which supplier is transparent with new product introductions and roadmaps</t>
  </si>
  <si>
    <t>Degree to which supplier reduces total cost of ownership by providing additional items of value (e.g. neutral/TIC packaging, inclusive/competitive freight, labeling, local stocking)</t>
  </si>
  <si>
    <t>No action items completed</t>
  </si>
  <si>
    <t>Completes some action items not on time</t>
  </si>
  <si>
    <t>Completes some action items on time</t>
  </si>
  <si>
    <t>Completes all action items but not on time</t>
  </si>
  <si>
    <t>Completes all action items on time</t>
  </si>
  <si>
    <t>Provides us early access to new or innovative products</t>
  </si>
  <si>
    <t>0 benefits</t>
  </si>
  <si>
    <t>Prints our lot number on  each bag</t>
  </si>
  <si>
    <t>#2 plus packs in neutral bags</t>
  </si>
  <si>
    <t>#3 plus something else (ie freight, local stocking, etc)</t>
  </si>
  <si>
    <t>Leader in providing value added services</t>
  </si>
  <si>
    <t>Manufacturing Contingency</t>
  </si>
  <si>
    <t>Supplier Financial Viability</t>
  </si>
  <si>
    <t>FSMA/HACCP Compliance</t>
  </si>
  <si>
    <t>All Documentation Compliance</t>
  </si>
  <si>
    <t>Key Staff Continuity</t>
  </si>
  <si>
    <t>Risk and Compliance</t>
  </si>
  <si>
    <t>Degree to which supplier has business continuity and disaster recovery plans and the general capability to replace lost manufacturing in times of an emergency</t>
  </si>
  <si>
    <t>Degree to which supplier is financially viable and the degree of confidence that we have in the viability and strength of supplier's supply chain</t>
  </si>
  <si>
    <t>Percentage of FSMA Scorecard documents received for Foreign Suppliers</t>
  </si>
  <si>
    <t xml:space="preserve">Percentage of documents received in Trace Gains, updated and not expired. </t>
  </si>
  <si>
    <t>Amount of key staff changes (i.e. account manager, technical staff) and the (negative) impact</t>
  </si>
  <si>
    <t>3 missing (1 received)</t>
  </si>
  <si>
    <t>2 missing (2 received)</t>
  </si>
  <si>
    <t>1 missing (3 received)</t>
  </si>
  <si>
    <t>HACCP (3 docs) and Kill Step (4 required documents)</t>
  </si>
  <si>
    <t>HACCP (3 docs) and Kill Step + GFSI Certification</t>
  </si>
  <si>
    <t>&lt;70%</t>
  </si>
  <si>
    <t>70-79%</t>
  </si>
  <si>
    <t>80-89%</t>
  </si>
  <si>
    <t>90-99%</t>
  </si>
  <si>
    <t>Doesn't share information on new/innovative products</t>
  </si>
  <si>
    <t>&gt;=45 days</t>
  </si>
  <si>
    <t>31-45 days</t>
  </si>
  <si>
    <t>16-30 days</t>
  </si>
  <si>
    <t>0-15 days</t>
  </si>
  <si>
    <t>Shares minimal info on new/innovative products</t>
  </si>
  <si>
    <t>Shares information in line with competitors</t>
  </si>
  <si>
    <t>Provides all info on new/innovative products</t>
  </si>
  <si>
    <t>Extensive plans and high capability</t>
  </si>
  <si>
    <t>No plans or capability</t>
  </si>
  <si>
    <t>Have plans, but no capability</t>
  </si>
  <si>
    <t>Have capability, but no plans</t>
  </si>
  <si>
    <t>Have plans, but minimal capability</t>
  </si>
  <si>
    <t>No Turnover</t>
  </si>
  <si>
    <t>Multiple Turnover w/ large negative impact</t>
  </si>
  <si>
    <t>Minimal Turnover w/ no negative impact</t>
  </si>
  <si>
    <t>Minimal Turnover w/ large negative impact</t>
  </si>
  <si>
    <t>Multiple turnover w/ no negative impact</t>
  </si>
  <si>
    <t>No Concerns about Supplier Financial Standing</t>
  </si>
  <si>
    <t>Financial issues that are impacting price, quality, responsiveness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</si>
</sst>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0" fillId="0" borderId="0" xfId="1" applyFont="1" applyBorder="1" applyAlignment="1">
      <alignment horizontal="center" vertical="center"/>
    </xf>
    <xf numFmtId="9" fontId="14" fillId="7" borderId="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9" fontId="7" fillId="3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9" fontId="7" fillId="5" borderId="7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15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9" fontId="21" fillId="3" borderId="7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9" fontId="21" fillId="6" borderId="7" xfId="0" applyNumberFormat="1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239059</xdr:colOff>
      <xdr:row>32</xdr:row>
      <xdr:rowOff>164353</xdr:rowOff>
    </xdr:from>
    <xdr:to>
      <xdr:col>1</xdr:col>
      <xdr:colOff>3929835</xdr:colOff>
      <xdr:row>33</xdr:row>
      <xdr:rowOff>17181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4E35C6-2CE8-8D46-8962-E92BCEE91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30" y="20230353"/>
          <a:ext cx="3690776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3"/>
  <sheetViews>
    <sheetView tabSelected="1" topLeftCell="A18" zoomScale="85" zoomScaleNormal="85" workbookViewId="0">
      <selection activeCell="T33" sqref="T33"/>
    </sheetView>
  </sheetViews>
  <sheetFormatPr baseColWidth="10" defaultColWidth="8.83203125" defaultRowHeight="51" customHeight="1" x14ac:dyDescent="0.2"/>
  <cols>
    <col min="1" max="1" width="1.83203125" customWidth="1"/>
    <col min="2" max="2" width="54.6640625" bestFit="1" customWidth="1"/>
    <col min="3" max="3" width="44.6640625" style="2" customWidth="1"/>
    <col min="4" max="4" width="11.6640625" style="3" bestFit="1" customWidth="1"/>
    <col min="5" max="9" width="15.6640625" customWidth="1"/>
    <col min="10" max="10" width="3.5" customWidth="1"/>
    <col min="11" max="11" width="21.33203125" customWidth="1"/>
    <col min="12" max="14" width="9.1640625" hidden="1" customWidth="1"/>
  </cols>
  <sheetData>
    <row r="1" spans="2:14" ht="12" customHeight="1" thickBot="1" x14ac:dyDescent="0.25">
      <c r="E1" s="1"/>
      <c r="F1" s="1"/>
      <c r="G1" s="1"/>
      <c r="H1" s="1"/>
      <c r="I1" s="1"/>
    </row>
    <row r="2" spans="2:14" ht="51" customHeight="1" thickBot="1" x14ac:dyDescent="0.25">
      <c r="B2" s="38" t="s">
        <v>2</v>
      </c>
      <c r="C2" s="39" t="s">
        <v>1</v>
      </c>
      <c r="D2" s="40" t="s">
        <v>8</v>
      </c>
      <c r="E2" s="12" t="s">
        <v>3</v>
      </c>
      <c r="F2" s="10" t="s">
        <v>4</v>
      </c>
      <c r="G2" s="13" t="s">
        <v>5</v>
      </c>
      <c r="H2" s="11" t="s">
        <v>6</v>
      </c>
      <c r="I2" s="14" t="s">
        <v>7</v>
      </c>
      <c r="K2" s="41" t="s">
        <v>10</v>
      </c>
    </row>
    <row r="3" spans="2:14" ht="51" customHeight="1" thickBot="1" x14ac:dyDescent="0.25">
      <c r="B3" s="30" t="s">
        <v>13</v>
      </c>
      <c r="C3" s="34"/>
      <c r="D3" s="6">
        <v>0.1</v>
      </c>
      <c r="E3" s="7"/>
      <c r="F3" s="8"/>
      <c r="G3" s="8"/>
      <c r="H3" s="8"/>
      <c r="I3" s="9"/>
      <c r="K3" s="6">
        <f>(SUM(N4:N6)/SUM(M4:M6))*D3</f>
        <v>0.1</v>
      </c>
      <c r="L3" t="s">
        <v>11</v>
      </c>
      <c r="M3" t="s">
        <v>8</v>
      </c>
    </row>
    <row r="4" spans="2:14" ht="51" customHeight="1" thickTop="1" thickBot="1" x14ac:dyDescent="0.25">
      <c r="B4" s="31" t="s">
        <v>14</v>
      </c>
      <c r="C4" s="36" t="s">
        <v>17</v>
      </c>
      <c r="D4" s="4">
        <f>10/3/100</f>
        <v>3.3333333333333333E-2</v>
      </c>
      <c r="E4" s="53" t="s">
        <v>24</v>
      </c>
      <c r="F4" s="54" t="s">
        <v>23</v>
      </c>
      <c r="G4" s="55" t="s">
        <v>22</v>
      </c>
      <c r="H4" s="56" t="s">
        <v>21</v>
      </c>
      <c r="I4" s="57" t="s">
        <v>20</v>
      </c>
      <c r="K4" s="15" t="s">
        <v>9</v>
      </c>
      <c r="L4">
        <f>IF(K4="A",1,IF(K4="B",0.75,IF(K4="C",0.5,IF(K4="D",0.25,IF(K4="F",0,IF(K4="N/A","N/A","Error"))))))</f>
        <v>1</v>
      </c>
      <c r="M4">
        <f>IF(L4="N/A",0,D4)</f>
        <v>3.3333333333333333E-2</v>
      </c>
      <c r="N4">
        <f>IF(L4="N/A",0,M4*L4)</f>
        <v>3.3333333333333333E-2</v>
      </c>
    </row>
    <row r="5" spans="2:14" ht="51" customHeight="1" thickTop="1" thickBot="1" x14ac:dyDescent="0.25">
      <c r="B5" s="31" t="s">
        <v>15</v>
      </c>
      <c r="C5" s="36" t="s">
        <v>18</v>
      </c>
      <c r="D5" s="4">
        <f t="shared" ref="D5:D6" si="0">10/3/100</f>
        <v>3.3333333333333333E-2</v>
      </c>
      <c r="E5" s="15" t="s">
        <v>125</v>
      </c>
      <c r="F5" s="16" t="s">
        <v>126</v>
      </c>
      <c r="G5" s="17" t="s">
        <v>127</v>
      </c>
      <c r="H5" s="18" t="s">
        <v>128</v>
      </c>
      <c r="I5" s="25" t="s">
        <v>25</v>
      </c>
      <c r="K5" s="15" t="s">
        <v>9</v>
      </c>
      <c r="L5">
        <f>IF(K5="A",1,IF(K5="B",0.75,IF(K5="C",0.5,IF(K5="D",0.25,IF(K5="F",0,IF(K5="N/A","N/A","Error"))))))</f>
        <v>1</v>
      </c>
      <c r="M5">
        <f>IF(L5="N/A",0,D5)</f>
        <v>3.3333333333333333E-2</v>
      </c>
      <c r="N5">
        <f>IF(L5="N/A",0,M5*L5)</f>
        <v>3.3333333333333333E-2</v>
      </c>
    </row>
    <row r="6" spans="2:14" ht="51" customHeight="1" thickTop="1" thickBot="1" x14ac:dyDescent="0.25">
      <c r="B6" s="31" t="s">
        <v>16</v>
      </c>
      <c r="C6" s="36" t="s">
        <v>19</v>
      </c>
      <c r="D6" s="4">
        <f t="shared" si="0"/>
        <v>3.3333333333333333E-2</v>
      </c>
      <c r="E6" s="15" t="s">
        <v>26</v>
      </c>
      <c r="F6" s="16">
        <v>2</v>
      </c>
      <c r="G6" s="58">
        <v>1</v>
      </c>
      <c r="H6" s="71"/>
      <c r="I6" s="60">
        <v>0</v>
      </c>
      <c r="K6" s="15" t="s">
        <v>9</v>
      </c>
      <c r="L6">
        <f>IF(K6="A",1,IF(K6="B",0.75,IF(K6="C",0.5,IF(K6="D",0.25,IF(K6="F",0,IF(K6="N/A","N/A","Error"))))))</f>
        <v>1</v>
      </c>
      <c r="M6">
        <f>IF(L6="N/A",0,D6)</f>
        <v>3.3333333333333333E-2</v>
      </c>
      <c r="N6">
        <f>IF(L6="N/A",0,M6*L6)</f>
        <v>3.3333333333333333E-2</v>
      </c>
    </row>
    <row r="7" spans="2:14" ht="51" customHeight="1" thickTop="1" thickBot="1" x14ac:dyDescent="0.25">
      <c r="B7" s="32" t="s">
        <v>27</v>
      </c>
      <c r="C7" s="35"/>
      <c r="D7" s="6">
        <v>0.2</v>
      </c>
      <c r="E7" s="26"/>
      <c r="F7" s="26"/>
      <c r="G7" s="26"/>
      <c r="H7" s="26"/>
      <c r="I7" s="26"/>
      <c r="K7" s="6">
        <f>(SUM(N8:N11)/SUM(M8:M11))*D7</f>
        <v>0.2</v>
      </c>
    </row>
    <row r="8" spans="2:14" ht="51" customHeight="1" thickTop="1" thickBot="1" x14ac:dyDescent="0.25">
      <c r="B8" s="33" t="s">
        <v>28</v>
      </c>
      <c r="C8" s="36" t="s">
        <v>32</v>
      </c>
      <c r="D8" s="4">
        <v>0.05</v>
      </c>
      <c r="E8" s="15" t="s">
        <v>45</v>
      </c>
      <c r="F8" s="16" t="s">
        <v>44</v>
      </c>
      <c r="G8" s="17" t="s">
        <v>43</v>
      </c>
      <c r="H8" s="18" t="s">
        <v>42</v>
      </c>
      <c r="I8" s="25" t="s">
        <v>41</v>
      </c>
      <c r="K8" s="15" t="s">
        <v>9</v>
      </c>
      <c r="L8">
        <f t="shared" ref="L8:L11" si="1">IF(K8="A",1,IF(K8="B",0.75,IF(K8="C",0.5,IF(K8="D",0.25,IF(K8="F",0,IF(K8="N/A","N/A","Error"))))))</f>
        <v>1</v>
      </c>
      <c r="M8">
        <f t="shared" ref="M8:M11" si="2">IF(L8="N/A",0,D8)</f>
        <v>0.05</v>
      </c>
      <c r="N8">
        <f t="shared" ref="N8:N11" si="3">IF(L8="N/A",0,M8*L8)</f>
        <v>0.05</v>
      </c>
    </row>
    <row r="9" spans="2:14" ht="51" customHeight="1" thickTop="1" thickBot="1" x14ac:dyDescent="0.25">
      <c r="B9" s="33" t="s">
        <v>29</v>
      </c>
      <c r="C9" s="36" t="s">
        <v>33</v>
      </c>
      <c r="D9" s="4">
        <v>0.05</v>
      </c>
      <c r="E9" s="44" t="s">
        <v>40</v>
      </c>
      <c r="F9" s="45" t="s">
        <v>39</v>
      </c>
      <c r="G9" s="46" t="s">
        <v>38</v>
      </c>
      <c r="H9" s="47" t="s">
        <v>37</v>
      </c>
      <c r="I9" s="19" t="s">
        <v>36</v>
      </c>
      <c r="K9" s="15" t="s">
        <v>9</v>
      </c>
      <c r="L9">
        <f t="shared" si="1"/>
        <v>1</v>
      </c>
      <c r="M9">
        <f t="shared" si="2"/>
        <v>0.05</v>
      </c>
      <c r="N9">
        <f t="shared" si="3"/>
        <v>0.05</v>
      </c>
    </row>
    <row r="10" spans="2:14" ht="51" customHeight="1" thickTop="1" thickBot="1" x14ac:dyDescent="0.25">
      <c r="B10" s="33" t="s">
        <v>30</v>
      </c>
      <c r="C10" s="36" t="s">
        <v>34</v>
      </c>
      <c r="D10" s="4">
        <v>0.05</v>
      </c>
      <c r="E10" s="15" t="s">
        <v>45</v>
      </c>
      <c r="F10" s="16" t="s">
        <v>44</v>
      </c>
      <c r="G10" s="17" t="s">
        <v>43</v>
      </c>
      <c r="H10" s="18" t="s">
        <v>42</v>
      </c>
      <c r="I10" s="25" t="s">
        <v>41</v>
      </c>
      <c r="K10" s="15" t="s">
        <v>9</v>
      </c>
      <c r="L10">
        <f t="shared" si="1"/>
        <v>1</v>
      </c>
      <c r="M10">
        <f t="shared" si="2"/>
        <v>0.05</v>
      </c>
      <c r="N10">
        <f t="shared" si="3"/>
        <v>0.05</v>
      </c>
    </row>
    <row r="11" spans="2:14" ht="51" customHeight="1" thickTop="1" thickBot="1" x14ac:dyDescent="0.25">
      <c r="B11" s="33" t="s">
        <v>31</v>
      </c>
      <c r="C11" s="36" t="s">
        <v>35</v>
      </c>
      <c r="D11" s="4">
        <v>0.05</v>
      </c>
      <c r="E11" s="27">
        <v>1</v>
      </c>
      <c r="F11" s="23">
        <v>0.75</v>
      </c>
      <c r="G11" s="28">
        <v>0.5</v>
      </c>
      <c r="H11" s="29">
        <v>0.25</v>
      </c>
      <c r="I11" s="24">
        <v>0</v>
      </c>
      <c r="K11" s="15" t="s">
        <v>9</v>
      </c>
      <c r="L11">
        <f t="shared" si="1"/>
        <v>1</v>
      </c>
      <c r="M11">
        <f t="shared" si="2"/>
        <v>0.05</v>
      </c>
      <c r="N11">
        <f t="shared" si="3"/>
        <v>0.05</v>
      </c>
    </row>
    <row r="12" spans="2:14" ht="51" customHeight="1" thickTop="1" thickBot="1" x14ac:dyDescent="0.25">
      <c r="B12" s="32" t="s">
        <v>46</v>
      </c>
      <c r="C12" s="35"/>
      <c r="D12" s="6">
        <v>0.2</v>
      </c>
      <c r="E12" s="26"/>
      <c r="F12" s="26"/>
      <c r="G12" s="26"/>
      <c r="H12" s="26"/>
      <c r="I12" s="26"/>
      <c r="K12" s="6">
        <f>(SUM(N13:N16)/SUM(M13:M16))*D12</f>
        <v>0.2</v>
      </c>
    </row>
    <row r="13" spans="2:14" ht="51" customHeight="1" thickTop="1" thickBot="1" x14ac:dyDescent="0.25">
      <c r="B13" s="33" t="s">
        <v>47</v>
      </c>
      <c r="C13" s="36" t="s">
        <v>51</v>
      </c>
      <c r="D13" s="4">
        <v>0.05</v>
      </c>
      <c r="E13" s="15" t="s">
        <v>45</v>
      </c>
      <c r="F13" s="16" t="s">
        <v>44</v>
      </c>
      <c r="G13" s="17" t="s">
        <v>43</v>
      </c>
      <c r="H13" s="18" t="s">
        <v>42</v>
      </c>
      <c r="I13" s="25" t="s">
        <v>41</v>
      </c>
      <c r="K13" s="15" t="s">
        <v>9</v>
      </c>
      <c r="L13">
        <f>IF(K13="A",1,IF(K13="B",0.75,IF(K13="C",0.5,IF(K13="D",0.25,IF(K13="F",0,IF(K13="N/A","N/A","Error"))))))</f>
        <v>1</v>
      </c>
      <c r="M13">
        <f>IF(L13="N/A",0,D13)</f>
        <v>0.05</v>
      </c>
      <c r="N13">
        <f>IF(L13="N/A",0,M13*L13)</f>
        <v>0.05</v>
      </c>
    </row>
    <row r="14" spans="2:14" ht="51" customHeight="1" thickTop="1" thickBot="1" x14ac:dyDescent="0.25">
      <c r="B14" s="33" t="s">
        <v>48</v>
      </c>
      <c r="C14" s="36" t="s">
        <v>52</v>
      </c>
      <c r="D14" s="4">
        <v>0.05</v>
      </c>
      <c r="E14" s="15" t="s">
        <v>59</v>
      </c>
      <c r="F14" s="16" t="s">
        <v>58</v>
      </c>
      <c r="G14" s="17" t="s">
        <v>57</v>
      </c>
      <c r="H14" s="18" t="s">
        <v>56</v>
      </c>
      <c r="I14" s="25" t="s">
        <v>55</v>
      </c>
      <c r="K14" s="15" t="s">
        <v>9</v>
      </c>
      <c r="L14">
        <f>IF(K14="A",1,IF(K14="B",0.75,IF(K14="C",0.5,IF(K14="D",0.25,IF(K14="F",0,IF(K14="N/A","N/A","Error"))))))</f>
        <v>1</v>
      </c>
      <c r="M14">
        <f>IF(L14="N/A",0,D14)</f>
        <v>0.05</v>
      </c>
      <c r="N14">
        <f>IF(L14="N/A",0,M14*L14)</f>
        <v>0.05</v>
      </c>
    </row>
    <row r="15" spans="2:14" ht="51" customHeight="1" thickTop="1" thickBot="1" x14ac:dyDescent="0.25">
      <c r="B15" s="33" t="s">
        <v>49</v>
      </c>
      <c r="C15" s="36" t="s">
        <v>53</v>
      </c>
      <c r="D15" s="4">
        <v>0.05</v>
      </c>
      <c r="E15" s="44" t="s">
        <v>64</v>
      </c>
      <c r="F15" s="45" t="s">
        <v>63</v>
      </c>
      <c r="G15" s="46" t="s">
        <v>62</v>
      </c>
      <c r="H15" s="47" t="s">
        <v>61</v>
      </c>
      <c r="I15" s="19" t="s">
        <v>60</v>
      </c>
      <c r="K15" s="15" t="s">
        <v>9</v>
      </c>
      <c r="L15">
        <f>IF(K15="A",1,IF(K15="B",0.75,IF(K15="C",0.5,IF(K15="D",0.25,IF(K15="F",0,IF(K15="N/A","N/A","Error"))))))</f>
        <v>1</v>
      </c>
      <c r="M15">
        <f>IF(L15="N/A",0,D15)</f>
        <v>0.05</v>
      </c>
      <c r="N15">
        <f>IF(L15="N/A",0,M15*L15)</f>
        <v>0.05</v>
      </c>
    </row>
    <row r="16" spans="2:14" ht="51" customHeight="1" thickTop="1" thickBot="1" x14ac:dyDescent="0.25">
      <c r="B16" s="33" t="s">
        <v>50</v>
      </c>
      <c r="C16" s="36" t="s">
        <v>54</v>
      </c>
      <c r="D16" s="4">
        <v>0.05</v>
      </c>
      <c r="E16" s="53" t="s">
        <v>69</v>
      </c>
      <c r="F16" s="54" t="s">
        <v>68</v>
      </c>
      <c r="G16" s="55" t="s">
        <v>67</v>
      </c>
      <c r="H16" s="56" t="s">
        <v>66</v>
      </c>
      <c r="I16" s="57" t="s">
        <v>65</v>
      </c>
      <c r="K16" s="15" t="s">
        <v>9</v>
      </c>
      <c r="L16">
        <f>IF(K16="A",1,IF(K16="B",0.75,IF(K16="C",0.5,IF(K16="D",0.25,IF(K16="F",0,IF(K16="N/A","N/A","Error"))))))</f>
        <v>1</v>
      </c>
      <c r="M16">
        <f>IF(L16="N/A",0,D16)</f>
        <v>0.05</v>
      </c>
      <c r="N16">
        <f>IF(L16="N/A",0,M16*L16)</f>
        <v>0.05</v>
      </c>
    </row>
    <row r="17" spans="2:14" ht="51" customHeight="1" thickTop="1" thickBot="1" x14ac:dyDescent="0.25">
      <c r="B17" s="32" t="s">
        <v>0</v>
      </c>
      <c r="C17" s="35"/>
      <c r="D17" s="6">
        <v>0.2</v>
      </c>
      <c r="E17" s="26"/>
      <c r="F17" s="26"/>
      <c r="G17" s="26"/>
      <c r="H17" s="26"/>
      <c r="I17" s="26"/>
      <c r="K17" s="6">
        <f>(SUM(N18:N20)/SUM(M18:M20))*D17</f>
        <v>0.2</v>
      </c>
    </row>
    <row r="18" spans="2:14" ht="51" customHeight="1" thickTop="1" thickBot="1" x14ac:dyDescent="0.25">
      <c r="B18" s="33" t="s">
        <v>70</v>
      </c>
      <c r="C18" s="36" t="s">
        <v>73</v>
      </c>
      <c r="D18" s="5">
        <f>20/3/100</f>
        <v>6.6666666666666666E-2</v>
      </c>
      <c r="E18" s="20" t="s">
        <v>78</v>
      </c>
      <c r="F18" s="59"/>
      <c r="G18" s="72"/>
      <c r="H18" s="21" t="s">
        <v>77</v>
      </c>
      <c r="I18" s="22" t="s">
        <v>76</v>
      </c>
      <c r="K18" s="15" t="s">
        <v>9</v>
      </c>
      <c r="L18">
        <f>IF(K18="A",1,IF(K18="B",0.75,IF(K18="C",0.5,IF(K18="D",0.25,IF(K18="F",0,IF(K18="N/A","N/A","Error"))))))</f>
        <v>1</v>
      </c>
      <c r="M18">
        <f>IF(L18="N/A",0,D18)</f>
        <v>6.6666666666666666E-2</v>
      </c>
      <c r="N18">
        <f>IF(L18="N/A",0,M18*L18)</f>
        <v>6.6666666666666666E-2</v>
      </c>
    </row>
    <row r="19" spans="2:14" ht="51" customHeight="1" thickTop="1" thickBot="1" x14ac:dyDescent="0.25">
      <c r="B19" s="33" t="s">
        <v>71</v>
      </c>
      <c r="C19" s="36" t="s">
        <v>74</v>
      </c>
      <c r="D19" s="5">
        <f>20/3/100</f>
        <v>6.6666666666666666E-2</v>
      </c>
      <c r="E19" s="72"/>
      <c r="F19" s="62" t="s">
        <v>80</v>
      </c>
      <c r="G19" s="72"/>
      <c r="H19" s="64" t="s">
        <v>79</v>
      </c>
      <c r="I19" s="72"/>
      <c r="K19" s="15" t="s">
        <v>9</v>
      </c>
      <c r="L19">
        <f>IF(K19="A",1,IF(K19="B",0.75,IF(K19="C",0.5,IF(K19="D",0.25,IF(K19="F",0,IF(K19="N/A","N/A","Error"))))))</f>
        <v>1</v>
      </c>
      <c r="M19">
        <f>IF(L19="N/A",0,D19)</f>
        <v>6.6666666666666666E-2</v>
      </c>
      <c r="N19">
        <f>IF(L19="N/A",0,M19*L19)</f>
        <v>6.6666666666666666E-2</v>
      </c>
    </row>
    <row r="20" spans="2:14" ht="51" customHeight="1" thickTop="1" thickBot="1" x14ac:dyDescent="0.25">
      <c r="B20" s="33" t="s">
        <v>72</v>
      </c>
      <c r="C20" s="36" t="s">
        <v>75</v>
      </c>
      <c r="D20" s="5">
        <f>20/3/100</f>
        <v>6.6666666666666666E-2</v>
      </c>
      <c r="E20" s="61" t="s">
        <v>83</v>
      </c>
      <c r="F20" s="62" t="s">
        <v>85</v>
      </c>
      <c r="G20" s="63" t="s">
        <v>82</v>
      </c>
      <c r="H20" s="64" t="s">
        <v>84</v>
      </c>
      <c r="I20" s="65" t="s">
        <v>81</v>
      </c>
      <c r="K20" s="15" t="s">
        <v>9</v>
      </c>
      <c r="L20">
        <f>IF(K20="A",1,IF(K20="B",0.75,IF(K20="C",0.5,IF(K20="D",0.25,IF(K20="F",0,IF(K20="N/A","N/A","Error"))))))</f>
        <v>1</v>
      </c>
      <c r="M20">
        <f>IF(L20="N/A",0,D20)</f>
        <v>6.6666666666666666E-2</v>
      </c>
      <c r="N20">
        <f>IF(L20="N/A",0,M20*L20)</f>
        <v>6.6666666666666666E-2</v>
      </c>
    </row>
    <row r="21" spans="2:14" ht="51" customHeight="1" thickTop="1" thickBot="1" x14ac:dyDescent="0.25">
      <c r="B21" s="32" t="s">
        <v>86</v>
      </c>
      <c r="C21" s="35"/>
      <c r="D21" s="6">
        <v>0.1</v>
      </c>
      <c r="E21" s="26"/>
      <c r="F21" s="26"/>
      <c r="G21" s="26"/>
      <c r="H21" s="26"/>
      <c r="I21" s="26"/>
      <c r="K21" s="6">
        <f>(SUM(N22:N24)/SUM(M22:M24))*D21</f>
        <v>0.1</v>
      </c>
    </row>
    <row r="22" spans="2:14" ht="51" customHeight="1" thickTop="1" thickBot="1" x14ac:dyDescent="0.25">
      <c r="B22" s="33" t="s">
        <v>87</v>
      </c>
      <c r="C22" s="36" t="s">
        <v>90</v>
      </c>
      <c r="D22" s="5">
        <f>10/3/100</f>
        <v>3.3333333333333333E-2</v>
      </c>
      <c r="E22" s="48" t="s">
        <v>97</v>
      </c>
      <c r="F22" s="49" t="s">
        <v>96</v>
      </c>
      <c r="G22" s="50" t="s">
        <v>95</v>
      </c>
      <c r="H22" s="51" t="s">
        <v>94</v>
      </c>
      <c r="I22" s="52" t="s">
        <v>93</v>
      </c>
      <c r="K22" s="15" t="s">
        <v>9</v>
      </c>
      <c r="L22">
        <f>IF(K22="A",1,IF(K22="B",0.75,IF(K22="C",0.5,IF(K22="D",0.25,IF(K22="F",0,IF(K22="N/A","N/A","Error"))))))</f>
        <v>1</v>
      </c>
      <c r="M22">
        <f>IF(L22="N/A",0,D22)</f>
        <v>3.3333333333333333E-2</v>
      </c>
      <c r="N22">
        <f>IF(L22="N/A",0,M22*L22)</f>
        <v>3.3333333333333333E-2</v>
      </c>
    </row>
    <row r="23" spans="2:14" ht="51" customHeight="1" thickTop="1" thickBot="1" x14ac:dyDescent="0.25">
      <c r="B23" s="33" t="s">
        <v>88</v>
      </c>
      <c r="C23" s="36" t="s">
        <v>91</v>
      </c>
      <c r="D23" s="5">
        <f>10/3/100</f>
        <v>3.3333333333333333E-2</v>
      </c>
      <c r="E23" s="48" t="s">
        <v>98</v>
      </c>
      <c r="F23" s="49" t="s">
        <v>131</v>
      </c>
      <c r="G23" s="50" t="s">
        <v>130</v>
      </c>
      <c r="H23" s="51" t="s">
        <v>129</v>
      </c>
      <c r="I23" s="52" t="s">
        <v>124</v>
      </c>
      <c r="K23" s="15" t="s">
        <v>9</v>
      </c>
      <c r="L23">
        <f>IF(K23="A",1,IF(K23="B",0.75,IF(K23="C",0.5,IF(K23="D",0.25,IF(K23="F",0,IF(K23="N/A","N/A","Error"))))))</f>
        <v>1</v>
      </c>
      <c r="M23">
        <f>IF(L23="N/A",0,D23)</f>
        <v>3.3333333333333333E-2</v>
      </c>
      <c r="N23">
        <f>IF(L23="N/A",0,M23*L23)</f>
        <v>3.3333333333333333E-2</v>
      </c>
    </row>
    <row r="24" spans="2:14" ht="51" customHeight="1" thickTop="1" thickBot="1" x14ac:dyDescent="0.25">
      <c r="B24" s="33" t="s">
        <v>89</v>
      </c>
      <c r="C24" s="37" t="s">
        <v>92</v>
      </c>
      <c r="D24" s="5">
        <f>10/3/100</f>
        <v>3.3333333333333333E-2</v>
      </c>
      <c r="E24" s="66" t="s">
        <v>103</v>
      </c>
      <c r="F24" s="67" t="s">
        <v>102</v>
      </c>
      <c r="G24" s="68" t="s">
        <v>101</v>
      </c>
      <c r="H24" s="69" t="s">
        <v>100</v>
      </c>
      <c r="I24" s="70" t="s">
        <v>99</v>
      </c>
      <c r="K24" s="15" t="s">
        <v>9</v>
      </c>
      <c r="L24">
        <f>IF(K24="A",1,IF(K24="B",0.75,IF(K24="C",0.5,IF(K24="D",0.25,IF(K24="F",0,IF(K24="N/A","N/A","Error"))))))</f>
        <v>1</v>
      </c>
      <c r="M24">
        <f>IF(L24="N/A",0,D24)</f>
        <v>3.3333333333333333E-2</v>
      </c>
      <c r="N24">
        <f>IF(L24="N/A",0,M24*L24)</f>
        <v>3.3333333333333333E-2</v>
      </c>
    </row>
    <row r="25" spans="2:14" ht="51" customHeight="1" thickTop="1" thickBot="1" x14ac:dyDescent="0.25">
      <c r="B25" s="32" t="s">
        <v>109</v>
      </c>
      <c r="C25" s="35"/>
      <c r="D25" s="6">
        <v>0.2</v>
      </c>
      <c r="E25" s="26"/>
      <c r="F25" s="26"/>
      <c r="G25" s="26"/>
      <c r="H25" s="26"/>
      <c r="I25" s="26"/>
      <c r="K25" s="6">
        <f>(SUM(N26:N30)/SUM(M26:M30))*D25</f>
        <v>0.2</v>
      </c>
    </row>
    <row r="26" spans="2:14" ht="51" customHeight="1" thickTop="1" thickBot="1" x14ac:dyDescent="0.25">
      <c r="B26" s="33" t="s">
        <v>104</v>
      </c>
      <c r="C26" s="37" t="s">
        <v>110</v>
      </c>
      <c r="D26" s="4">
        <v>0.04</v>
      </c>
      <c r="E26" s="61" t="s">
        <v>132</v>
      </c>
      <c r="F26" s="62" t="s">
        <v>136</v>
      </c>
      <c r="G26" s="63" t="s">
        <v>135</v>
      </c>
      <c r="H26" s="64" t="s">
        <v>134</v>
      </c>
      <c r="I26" s="65" t="s">
        <v>133</v>
      </c>
      <c r="K26" s="15" t="s">
        <v>9</v>
      </c>
      <c r="L26">
        <f t="shared" ref="L26:L30" si="4">IF(K26="A",1,IF(K26="B",0.75,IF(K26="C",0.5,IF(K26="D",0.25,IF(K26="F",0,IF(K26="N/A","N/A","Error"))))))</f>
        <v>1</v>
      </c>
      <c r="M26">
        <f t="shared" ref="M26:M30" si="5">IF(L26="N/A",0,D26)</f>
        <v>0.04</v>
      </c>
      <c r="N26">
        <f t="shared" ref="N26:N30" si="6">IF(L26="N/A",0,M26*L26)</f>
        <v>0.04</v>
      </c>
    </row>
    <row r="27" spans="2:14" ht="51" customHeight="1" thickTop="1" thickBot="1" x14ac:dyDescent="0.25">
      <c r="B27" s="33" t="s">
        <v>105</v>
      </c>
      <c r="C27" s="37" t="s">
        <v>111</v>
      </c>
      <c r="D27" s="4">
        <v>0.04</v>
      </c>
      <c r="E27" s="66" t="s">
        <v>142</v>
      </c>
      <c r="F27" s="78"/>
      <c r="G27" s="79"/>
      <c r="H27" s="78"/>
      <c r="I27" s="70" t="s">
        <v>143</v>
      </c>
      <c r="K27" s="15" t="s">
        <v>9</v>
      </c>
      <c r="L27">
        <f t="shared" si="4"/>
        <v>1</v>
      </c>
      <c r="M27">
        <f t="shared" si="5"/>
        <v>0.04</v>
      </c>
      <c r="N27">
        <f t="shared" si="6"/>
        <v>0.04</v>
      </c>
    </row>
    <row r="28" spans="2:14" ht="51" customHeight="1" thickTop="1" thickBot="1" x14ac:dyDescent="0.25">
      <c r="B28" s="33" t="s">
        <v>106</v>
      </c>
      <c r="C28" s="36" t="s">
        <v>112</v>
      </c>
      <c r="D28" s="4">
        <v>0.04</v>
      </c>
      <c r="E28" s="48" t="s">
        <v>119</v>
      </c>
      <c r="F28" s="49" t="s">
        <v>118</v>
      </c>
      <c r="G28" s="50" t="s">
        <v>117</v>
      </c>
      <c r="H28" s="51" t="s">
        <v>116</v>
      </c>
      <c r="I28" s="52" t="s">
        <v>115</v>
      </c>
      <c r="K28" s="15" t="s">
        <v>9</v>
      </c>
      <c r="L28">
        <f t="shared" si="4"/>
        <v>1</v>
      </c>
      <c r="M28">
        <f t="shared" si="5"/>
        <v>0.04</v>
      </c>
      <c r="N28">
        <f t="shared" si="6"/>
        <v>0.04</v>
      </c>
    </row>
    <row r="29" spans="2:14" ht="51" customHeight="1" thickTop="1" thickBot="1" x14ac:dyDescent="0.25">
      <c r="B29" s="33" t="s">
        <v>107</v>
      </c>
      <c r="C29" s="36" t="s">
        <v>113</v>
      </c>
      <c r="D29" s="4">
        <v>0.04</v>
      </c>
      <c r="E29" s="27">
        <v>1</v>
      </c>
      <c r="F29" s="16" t="s">
        <v>123</v>
      </c>
      <c r="G29" s="17" t="s">
        <v>122</v>
      </c>
      <c r="H29" s="18" t="s">
        <v>121</v>
      </c>
      <c r="I29" s="24" t="s">
        <v>120</v>
      </c>
      <c r="K29" s="15" t="s">
        <v>9</v>
      </c>
      <c r="L29">
        <f t="shared" si="4"/>
        <v>1</v>
      </c>
      <c r="M29">
        <f t="shared" si="5"/>
        <v>0.04</v>
      </c>
      <c r="N29">
        <f t="shared" si="6"/>
        <v>0.04</v>
      </c>
    </row>
    <row r="30" spans="2:14" ht="51" customHeight="1" thickTop="1" thickBot="1" x14ac:dyDescent="0.25">
      <c r="B30" s="33" t="s">
        <v>108</v>
      </c>
      <c r="C30" s="36" t="s">
        <v>114</v>
      </c>
      <c r="D30" s="4">
        <v>0.04</v>
      </c>
      <c r="E30" s="73" t="s">
        <v>137</v>
      </c>
      <c r="F30" s="74" t="s">
        <v>139</v>
      </c>
      <c r="G30" s="75" t="s">
        <v>141</v>
      </c>
      <c r="H30" s="76" t="s">
        <v>140</v>
      </c>
      <c r="I30" s="77" t="s">
        <v>138</v>
      </c>
      <c r="K30" s="15" t="s">
        <v>9</v>
      </c>
      <c r="L30">
        <f t="shared" si="4"/>
        <v>1</v>
      </c>
      <c r="M30">
        <f t="shared" si="5"/>
        <v>0.04</v>
      </c>
      <c r="N30">
        <f t="shared" si="6"/>
        <v>0.04</v>
      </c>
    </row>
    <row r="31" spans="2:14" ht="51" customHeight="1" thickTop="1" thickBot="1" x14ac:dyDescent="0.25">
      <c r="B31" s="42" t="s">
        <v>12</v>
      </c>
      <c r="C31" s="35"/>
      <c r="D31" s="42">
        <v>1</v>
      </c>
      <c r="E31" s="26"/>
      <c r="F31" s="26"/>
      <c r="G31" s="26"/>
      <c r="H31" s="26"/>
      <c r="I31" s="26"/>
      <c r="K31" s="42">
        <f>SUM(K25,K21,K17,K12,K7,K3)</f>
        <v>0.99999999999999989</v>
      </c>
    </row>
    <row r="32" spans="2:14" ht="51" customHeight="1" thickTop="1" x14ac:dyDescent="0.2">
      <c r="B32" s="43"/>
    </row>
    <row r="33" spans="2:2" ht="51" customHeight="1" x14ac:dyDescent="0.2">
      <c r="B33" s="43"/>
    </row>
  </sheetData>
  <conditionalFormatting sqref="K4:K6">
    <cfRule type="cellIs" dxfId="23" priority="115" operator="equal">
      <formula>"N/A"</formula>
    </cfRule>
    <cfRule type="cellIs" dxfId="22" priority="116" operator="equal">
      <formula>"F"</formula>
    </cfRule>
    <cfRule type="cellIs" dxfId="21" priority="117" operator="equal">
      <formula>"D"</formula>
    </cfRule>
    <cfRule type="cellIs" dxfId="20" priority="118" operator="equal">
      <formula>"C"</formula>
    </cfRule>
    <cfRule type="cellIs" dxfId="19" priority="119" operator="equal">
      <formula>"B"</formula>
    </cfRule>
    <cfRule type="cellIs" dxfId="18" priority="120" operator="equal">
      <formula>"A"</formula>
    </cfRule>
  </conditionalFormatting>
  <conditionalFormatting sqref="K5">
    <cfRule type="cellIs" dxfId="17" priority="73" operator="equal">
      <formula>"N/A"</formula>
    </cfRule>
    <cfRule type="cellIs" dxfId="16" priority="74" operator="equal">
      <formula>"F"</formula>
    </cfRule>
    <cfRule type="cellIs" dxfId="15" priority="75" operator="equal">
      <formula>"D"</formula>
    </cfRule>
    <cfRule type="cellIs" dxfId="14" priority="76" operator="equal">
      <formula>"C"</formula>
    </cfRule>
    <cfRule type="cellIs" dxfId="13" priority="77" operator="equal">
      <formula>"B"</formula>
    </cfRule>
    <cfRule type="cellIs" dxfId="12" priority="78" operator="equal">
      <formula>"A"</formula>
    </cfRule>
  </conditionalFormatting>
  <conditionalFormatting sqref="K6">
    <cfRule type="cellIs" dxfId="11" priority="67" operator="equal">
      <formula>"N/A"</formula>
    </cfRule>
    <cfRule type="cellIs" dxfId="10" priority="68" operator="equal">
      <formula>"F"</formula>
    </cfRule>
    <cfRule type="cellIs" dxfId="9" priority="69" operator="equal">
      <formula>"D"</formula>
    </cfRule>
    <cfRule type="cellIs" dxfId="8" priority="70" operator="equal">
      <formula>"C"</formula>
    </cfRule>
    <cfRule type="cellIs" dxfId="7" priority="71" operator="equal">
      <formula>"B"</formula>
    </cfRule>
    <cfRule type="cellIs" dxfId="6" priority="72" operator="equal">
      <formula>"A"</formula>
    </cfRule>
  </conditionalFormatting>
  <conditionalFormatting sqref="K26:K30 K22:K24 K18:K20 K13:K16 K8:K11">
    <cfRule type="cellIs" dxfId="5" priority="1" operator="equal">
      <formula>"N/A"</formula>
    </cfRule>
    <cfRule type="cellIs" dxfId="4" priority="2" operator="equal">
      <formula>"F"</formula>
    </cfRule>
    <cfRule type="cellIs" dxfId="3" priority="3" operator="equal">
      <formula>"D"</formula>
    </cfRule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dataValidations count="1">
    <dataValidation type="list" allowBlank="1" showInputMessage="1" showErrorMessage="1" sqref="K13:K16 K22:K24 K18:K20 K4:K6 K8:K11 K26:K30" xr:uid="{00000000-0002-0000-0000-000000000000}">
      <formula1>"A,B,C,D,F,N/A"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Scorecard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cp:lastModifiedBy>Microsoft Office User</cp:lastModifiedBy>
  <dcterms:created xsi:type="dcterms:W3CDTF">2013-11-13T19:28:24Z</dcterms:created>
  <dcterms:modified xsi:type="dcterms:W3CDTF">2022-10-18T17:16:46Z</dcterms:modified>
</cp:coreProperties>
</file>